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ords21/Desktop/"/>
    </mc:Choice>
  </mc:AlternateContent>
  <xr:revisionPtr revIDLastSave="0" documentId="8_{03BF3179-29D2-0847-A749-ABAE100B4D5D}" xr6:coauthVersionLast="47" xr6:coauthVersionMax="47" xr10:uidLastSave="{00000000-0000-0000-0000-000000000000}"/>
  <bookViews>
    <workbookView xWindow="2680" yWindow="800" windowWidth="27960" windowHeight="1750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1" i="3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F28" i="2"/>
  <c r="F29" i="2" s="1"/>
  <c r="F30" i="2" s="1"/>
  <c r="F31" i="2" s="1"/>
  <c r="F32" i="2" s="1"/>
  <c r="F33" i="2" s="1"/>
  <c r="F34" i="2" s="1"/>
  <c r="F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1" i="2"/>
  <c r="I12" i="2" s="1"/>
  <c r="I13" i="2" s="1"/>
  <c r="I14" i="2" s="1"/>
  <c r="I15" i="2" s="1"/>
  <c r="I16" i="2" s="1"/>
  <c r="I17" i="2" s="1"/>
  <c r="I10" i="2"/>
  <c r="H10" i="2"/>
  <c r="H11" i="2" s="1"/>
  <c r="H12" i="2" s="1"/>
  <c r="H13" i="2" s="1"/>
  <c r="H14" i="2" s="1"/>
  <c r="H15" i="2" s="1"/>
  <c r="H16" i="2" s="1"/>
  <c r="H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<sst xmlns="http://schemas.openxmlformats.org/spreadsheetml/2006/main" count="576" uniqueCount="35">
  <si>
    <t>KISD Early Childhood Literacy Board Outcome Goal</t>
  </si>
  <si>
    <t>The percentage of 3rd grade students that score "Meets Grade Level" or above on STAAR Reading will increase from 42%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</si>
  <si>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</si>
  <si>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</si>
  <si>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</si>
  <si>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</si>
  <si>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</si>
  <si>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</si>
  <si>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</si>
  <si>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</si>
  <si>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</si>
  <si>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</si>
  <si>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</si>
  <si>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</si>
  <si>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</si>
  <si>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</si>
  <si>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</si>
  <si>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</si>
  <si>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</si>
  <si>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</si>
  <si>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</si>
  <si>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</si>
  <si>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</si>
  <si>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</si>
  <si>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34% to 42% by June 2023.</t>
  </si>
  <si>
    <t>Elementary, 4th Grade Language Arts Board Outcome Goal</t>
  </si>
  <si>
    <t>The percentage of 4th grade students that score "Meets Grade Level" or above on STAAR Reading will increase from 51% to 54% by June 2023.</t>
  </si>
  <si>
    <t>Elementary, 4th Grade Math Board Outcome Goal</t>
  </si>
  <si>
    <t>The percentage of 4th grade students that score "Meets Grade Level" or above on STAAR Math will increase from 30% to 41% by June 2023.</t>
  </si>
  <si>
    <t>Elementary, 5th Grade Language Arts Board Outcome Goal</t>
  </si>
  <si>
    <t>The percentage of 5th grade students that score "Meets Grade Level" or above on STAAR Reading will increase from 53% to 57% by June 2023.</t>
  </si>
  <si>
    <t>Elementary, 5th Grade Math Board Outcome Goal</t>
  </si>
  <si>
    <t>The percentage of 5th grade students that score "Meets Grade Level" or above on STAAR Math will increase from 36% to 47% by June 2023.</t>
  </si>
  <si>
    <t>Elementary, 5th Grade Science Board Outcome Goal</t>
  </si>
  <si>
    <t>The percentage of 5th grade students that score "Meets Grade Level" or above on STAAR Science will increase from 23%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</si>
</sst>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9" fontId="8" fillId="19" borderId="1" xfId="0" applyNumberFormat="1" applyFont="1" applyFill="1" applyBorder="1" applyAlignment="1">
      <alignment horizontal="center" vertical="center"/>
    </xf>
    <xf numFmtId="9" fontId="8" fillId="2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2" fillId="15" borderId="1" xfId="0" applyNumberFormat="1" applyFont="1" applyFill="1" applyBorder="1" applyAlignment="1">
      <alignment horizontal="center" vertical="center"/>
    </xf>
    <xf numFmtId="9" fontId="8" fillId="21" borderId="5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43" zoomScaleNormal="100" workbookViewId="0">
      <selection activeCell="F10" sqref="F10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" customFormat="1" ht="15.9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15.9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>
      <c r="A4" s="58"/>
      <c r="B4" s="59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8"/>
      <c r="B5" s="59"/>
      <c r="C5" s="7">
        <v>0.34</v>
      </c>
      <c r="D5" s="7">
        <v>0.48</v>
      </c>
      <c r="E5" s="8">
        <v>0.41520000000000001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0.35</v>
      </c>
      <c r="C10" s="14">
        <v>0.42</v>
      </c>
      <c r="D10" s="14">
        <v>0.67</v>
      </c>
      <c r="E10" s="14" t="s">
        <v>19</v>
      </c>
      <c r="F10" s="14" t="s">
        <v>19</v>
      </c>
      <c r="G10" s="14">
        <v>7.0000000000000007E-2</v>
      </c>
      <c r="H10" s="14">
        <v>0.36</v>
      </c>
      <c r="I10" s="14">
        <v>7.0000000000000007E-2</v>
      </c>
      <c r="J10" s="14" t="s">
        <v>19</v>
      </c>
      <c r="K10" s="14">
        <v>0.34</v>
      </c>
      <c r="L10" s="14">
        <v>0.28999999999999998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>
        <v>0.46939999999999998</v>
      </c>
      <c r="C11" s="8">
        <v>0.45710000000000001</v>
      </c>
      <c r="D11" s="8">
        <v>0.69699999999999995</v>
      </c>
      <c r="E11" s="8" t="s">
        <v>19</v>
      </c>
      <c r="F11" s="8" t="s">
        <v>19</v>
      </c>
      <c r="G11" s="8" t="s">
        <v>19</v>
      </c>
      <c r="H11" s="8">
        <v>0.33329999999999999</v>
      </c>
      <c r="I11" s="8">
        <v>0.25</v>
      </c>
      <c r="J11" s="8" t="s">
        <v>19</v>
      </c>
      <c r="K11" s="8">
        <v>0.49259999999999998</v>
      </c>
      <c r="L11" s="8" t="s">
        <v>19</v>
      </c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>IF(B11=100%,B11,IF(B11&gt;=70%,B11+1%,IF(B11&gt;=60%,B11+2%,IF(((60%-B11)/8+B11)&lt;B9,B9,((60%-B11)/8+B11)))))</f>
        <v>0.48572499999999996</v>
      </c>
      <c r="C12" s="35">
        <f t="shared" ref="C12:I12" si="0">IF(C11=100%,C11,IF(C11&gt;=70%,C11+1%,IF(C11&gt;=60%,C11+2%,IF(((60%-C11)/8+C11)&lt;C9,C9,((60%-C11)/8+C11)))))</f>
        <v>0.47496250000000001</v>
      </c>
      <c r="D12" s="35">
        <f t="shared" si="0"/>
        <v>0.71699999999999997</v>
      </c>
      <c r="E12" s="35" t="s">
        <v>19</v>
      </c>
      <c r="F12" s="35" t="s">
        <v>19</v>
      </c>
      <c r="G12" s="35" t="s">
        <v>19</v>
      </c>
      <c r="H12" s="35">
        <f t="shared" si="0"/>
        <v>0.59</v>
      </c>
      <c r="I12" s="35">
        <f t="shared" si="0"/>
        <v>0.29375000000000001</v>
      </c>
      <c r="J12" s="35" t="s">
        <v>19</v>
      </c>
      <c r="K12" s="35">
        <f t="shared" ref="K12:L12" si="1">IF(K11=100%,K11,IF(K11&gt;=70%,K11+1%,IF(K11&gt;=60%,K11+2%,IF(((60%-K11)/8+K11)&lt;K9,K9,((60%-K11)/8+K11)))))</f>
        <v>0.50602499999999995</v>
      </c>
      <c r="L12" s="35" t="s">
        <v>19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IF(B12=100%,B12,IF(B12&gt;=70%,B12+1%,IF(B12&gt;=58%,B12+2%,B12+((60%-B12)/7))))</f>
        <v>0.50205</v>
      </c>
      <c r="C13" s="33">
        <f t="shared" ref="C13:I13" si="2">IF(C12=100%,C12,IF(C12&gt;=70%,C12+1%,IF(C12&gt;=58%,C12+2%,C12+((60%-C12)/7))))</f>
        <v>0.49282500000000001</v>
      </c>
      <c r="D13" s="33">
        <f t="shared" si="2"/>
        <v>0.72699999999999998</v>
      </c>
      <c r="E13" s="33" t="s">
        <v>19</v>
      </c>
      <c r="F13" s="33" t="s">
        <v>19</v>
      </c>
      <c r="G13" s="33" t="s">
        <v>19</v>
      </c>
      <c r="H13" s="33">
        <f t="shared" si="2"/>
        <v>0.61</v>
      </c>
      <c r="I13" s="33">
        <f t="shared" si="2"/>
        <v>0.33750000000000002</v>
      </c>
      <c r="J13" s="33" t="s">
        <v>19</v>
      </c>
      <c r="K13" s="33">
        <f t="shared" ref="K13:L13" si="3">IF(K12=100%,K12,IF(K12&gt;=70%,K12+1%,IF(K12&gt;=58%,K12+2%,K12+((60%-K12)/7))))</f>
        <v>0.51944999999999997</v>
      </c>
      <c r="L13" s="33" t="s">
        <v>19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0.51837500000000003</v>
      </c>
      <c r="C14" s="17">
        <f t="shared" ref="C14:I14" si="4">IF(C13=100%,C13,IF(C13&gt;=70%,C13+1%,IF(C13&gt;=58%,C13+2%,C13+((60%-C13)/6))))</f>
        <v>0.51068749999999996</v>
      </c>
      <c r="D14" s="17">
        <f t="shared" si="4"/>
        <v>0.73699999999999999</v>
      </c>
      <c r="E14" s="17" t="s">
        <v>19</v>
      </c>
      <c r="F14" s="17" t="s">
        <v>19</v>
      </c>
      <c r="G14" s="17" t="s">
        <v>19</v>
      </c>
      <c r="H14" s="17">
        <f t="shared" si="4"/>
        <v>0.63</v>
      </c>
      <c r="I14" s="17">
        <f t="shared" si="4"/>
        <v>0.38125000000000003</v>
      </c>
      <c r="J14" s="17" t="s">
        <v>19</v>
      </c>
      <c r="K14" s="17">
        <f t="shared" ref="K14:L14" si="5">IF(K13=100%,K13,IF(K13&gt;=70%,K13+1%,IF(K13&gt;=58%,K13+2%,K13+((60%-K13)/6))))</f>
        <v>0.53287499999999999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0.53470000000000006</v>
      </c>
      <c r="C15" s="14">
        <f t="shared" ref="C15:I15" si="6">IF(C14=100%,C14,IF(C14&gt;=70%,C14+1%,IF(C14&gt;=58%,C14+2%,C14+((60%-C14)/5))))</f>
        <v>0.52854999999999996</v>
      </c>
      <c r="D15" s="14">
        <f t="shared" si="6"/>
        <v>0.747</v>
      </c>
      <c r="E15" s="14" t="s">
        <v>19</v>
      </c>
      <c r="F15" s="14" t="s">
        <v>19</v>
      </c>
      <c r="G15" s="14" t="s">
        <v>19</v>
      </c>
      <c r="H15" s="14">
        <f t="shared" si="6"/>
        <v>0.65</v>
      </c>
      <c r="I15" s="14">
        <f t="shared" si="6"/>
        <v>0.42500000000000004</v>
      </c>
      <c r="J15" s="14" t="s">
        <v>19</v>
      </c>
      <c r="K15" s="14">
        <f t="shared" ref="K15:L15" si="7">IF(K14=100%,K14,IF(K14&gt;=70%,K14+1%,IF(K14&gt;=58%,K14+2%,K14+((60%-K14)/5))))</f>
        <v>0.54630000000000001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0.5510250000000001</v>
      </c>
      <c r="C16" s="17">
        <f t="shared" ref="C16:I16" si="8">IF(C15=100%,C15,IF(C15&gt;=70%,C15+1%,IF(C15&gt;=58%,C15+2%,C15+((60%-C15)/4))))</f>
        <v>0.54641249999999997</v>
      </c>
      <c r="D16" s="17">
        <f t="shared" si="8"/>
        <v>0.75700000000000001</v>
      </c>
      <c r="E16" s="17" t="s">
        <v>19</v>
      </c>
      <c r="F16" s="17" t="s">
        <v>19</v>
      </c>
      <c r="G16" s="17" t="s">
        <v>19</v>
      </c>
      <c r="H16" s="17">
        <f t="shared" si="8"/>
        <v>0.67</v>
      </c>
      <c r="I16" s="17">
        <f t="shared" si="8"/>
        <v>0.46875</v>
      </c>
      <c r="J16" s="17" t="s">
        <v>19</v>
      </c>
      <c r="K16" s="17">
        <f t="shared" ref="K16:L16" si="9">IF(K15=100%,K15,IF(K15&gt;=70%,K15+1%,IF(K15&gt;=58%,K15+2%,K15+((60%-K15)/4))))</f>
        <v>0.55972500000000003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0.56735000000000002</v>
      </c>
      <c r="C17" s="14">
        <f t="shared" ref="C17:I17" si="10">IF(C16=100%,C16,IF(C16&gt;=70%,C16+1%,IF(C16&gt;=58%,C16+2%,C16+((60%-C16)/3))))</f>
        <v>0.56427499999999997</v>
      </c>
      <c r="D17" s="14">
        <f t="shared" si="10"/>
        <v>0.76700000000000002</v>
      </c>
      <c r="E17" s="14" t="s">
        <v>19</v>
      </c>
      <c r="F17" s="14" t="s">
        <v>19</v>
      </c>
      <c r="G17" s="14" t="s">
        <v>19</v>
      </c>
      <c r="H17" s="14">
        <f t="shared" si="10"/>
        <v>0.69000000000000006</v>
      </c>
      <c r="I17" s="14">
        <f t="shared" si="10"/>
        <v>0.51249999999999996</v>
      </c>
      <c r="J17" s="14" t="s">
        <v>19</v>
      </c>
      <c r="K17" s="14">
        <f t="shared" ref="K17:L17" si="11">IF(K16=100%,K16,IF(K16&gt;=70%,K16+1%,IF(K16&gt;=58%,K16+2%,K16+((60%-K16)/3))))</f>
        <v>0.57315000000000005</v>
      </c>
      <c r="L17" s="14" t="s">
        <v>19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0.58367499999999994</v>
      </c>
      <c r="C18" s="17">
        <f t="shared" ref="C18:I18" si="12">IF(C17=100%,C17,IF(C17&gt;=70%,C17+1%,IF(C17&gt;=58%,C17+2%,C17+((60%-C17)/2))))</f>
        <v>0.58213749999999997</v>
      </c>
      <c r="D18" s="17">
        <f t="shared" si="12"/>
        <v>0.77700000000000002</v>
      </c>
      <c r="E18" s="17" t="s">
        <v>19</v>
      </c>
      <c r="F18" s="17" t="s">
        <v>19</v>
      </c>
      <c r="G18" s="17" t="s">
        <v>19</v>
      </c>
      <c r="H18" s="17">
        <f t="shared" si="12"/>
        <v>0.71000000000000008</v>
      </c>
      <c r="I18" s="17">
        <f t="shared" si="12"/>
        <v>0.55624999999999991</v>
      </c>
      <c r="J18" s="17" t="s">
        <v>19</v>
      </c>
      <c r="K18" s="17">
        <f t="shared" ref="K18:L18" si="13">IF(K17=100%,K17,IF(K17&gt;=70%,K17+1%,IF(K17&gt;=58%,K17+2%,K17+((60%-K17)/2))))</f>
        <v>0.58657500000000007</v>
      </c>
      <c r="L18" s="17" t="s">
        <v>19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0.60367499999999996</v>
      </c>
      <c r="C19" s="14">
        <f t="shared" ref="C19:I19" si="14">IF(C18=100%,C18,IF(C18&gt;=70%,C18+1%,IF(C18&gt;=58%,C18+2%,C18+((60%-C18)/1))))</f>
        <v>0.60213749999999999</v>
      </c>
      <c r="D19" s="14">
        <f t="shared" si="14"/>
        <v>0.78700000000000003</v>
      </c>
      <c r="E19" s="14" t="s">
        <v>19</v>
      </c>
      <c r="F19" s="14" t="s">
        <v>19</v>
      </c>
      <c r="G19" s="14" t="s">
        <v>19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0.60657500000000009</v>
      </c>
      <c r="L19" s="14" t="s">
        <v>19</v>
      </c>
      <c r="M19" s="14" t="s">
        <v>19</v>
      </c>
      <c r="N19" s="14" t="s">
        <v>19</v>
      </c>
    </row>
    <row r="21" spans="1:14" ht="15.95">
      <c r="A21" s="60" t="s">
        <v>23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.95">
      <c r="A22" s="57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t="15.95">
      <c r="A23" s="60" t="s">
        <v>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>
      <c r="A24" s="58"/>
      <c r="B24" s="59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8"/>
      <c r="B25" s="59"/>
      <c r="C25" s="23">
        <v>0.34</v>
      </c>
      <c r="D25" s="23">
        <v>0.38</v>
      </c>
      <c r="E25" s="8">
        <v>0.3382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0.25</v>
      </c>
      <c r="C30" s="23">
        <v>0.4</v>
      </c>
      <c r="D30" s="23">
        <v>0.53</v>
      </c>
      <c r="E30" s="23" t="s">
        <v>19</v>
      </c>
      <c r="F30" s="23">
        <v>1</v>
      </c>
      <c r="G30" s="23">
        <v>7.0000000000000007E-2</v>
      </c>
      <c r="H30" s="52">
        <v>0.22</v>
      </c>
      <c r="I30" s="23">
        <v>7.0000000000000007E-2</v>
      </c>
      <c r="J30" s="23" t="s">
        <v>19</v>
      </c>
      <c r="K30" s="23">
        <v>0.34</v>
      </c>
      <c r="L30" s="23">
        <v>0.4</v>
      </c>
      <c r="M30" s="23" t="s">
        <v>19</v>
      </c>
      <c r="N30" s="23" t="s">
        <v>19</v>
      </c>
    </row>
    <row r="31" spans="1:14" ht="15.95" thickBot="1">
      <c r="A31" s="13" t="s">
        <v>22</v>
      </c>
      <c r="B31" s="8">
        <v>0.22450000000000001</v>
      </c>
      <c r="C31" s="8">
        <v>0.5</v>
      </c>
      <c r="D31" s="8">
        <v>0.78</v>
      </c>
      <c r="E31" s="8" t="s">
        <v>19</v>
      </c>
      <c r="F31" s="49" t="s">
        <v>19</v>
      </c>
      <c r="G31" s="49" t="s">
        <v>19</v>
      </c>
      <c r="H31" s="8">
        <v>0.41670000000000001</v>
      </c>
      <c r="I31" s="8">
        <v>0.1875</v>
      </c>
      <c r="J31" s="8" t="s">
        <v>19</v>
      </c>
      <c r="K31" s="8">
        <v>0.24</v>
      </c>
      <c r="L31" s="8">
        <v>0.33329999999999999</v>
      </c>
      <c r="M31" s="8" t="s">
        <v>19</v>
      </c>
      <c r="N31" s="8" t="s">
        <v>19</v>
      </c>
    </row>
    <row r="32" spans="1:14" ht="17.100000000000001" thickTop="1" thickBot="1">
      <c r="A32" s="34">
        <v>2023</v>
      </c>
      <c r="B32" s="35">
        <f>IF(B31=100%,B31,IF(B31&gt;=70%,B31+1%,IF(B31&gt;=60%,B31+2%,IF(((60%-B31)/8+B31)&lt;B29,B29,((60%-B31)/8+B31)))))</f>
        <v>0.2714375</v>
      </c>
      <c r="C32" s="35">
        <f t="shared" ref="C32" si="16">IF(C31=100%,C31,IF(C31&gt;=70%,C31+1%,IF(C31&gt;=60%,C31+2%,IF(((60%-C31)/8+C31)&lt;C29,C29,((60%-C31)/8+C31)))))</f>
        <v>0.51249999999999996</v>
      </c>
      <c r="D32" s="35">
        <f t="shared" ref="D32" si="17">IF(D31=100%,D31,IF(D31&gt;=70%,D31+1%,IF(D31&gt;=60%,D31+2%,IF(((60%-D31)/8+D31)&lt;D29,D29,((60%-D31)/8+D31)))))</f>
        <v>0.79</v>
      </c>
      <c r="E32" s="35" t="s">
        <v>19</v>
      </c>
      <c r="F32" s="35" t="s">
        <v>19</v>
      </c>
      <c r="G32" s="35" t="s">
        <v>19</v>
      </c>
      <c r="H32" s="35">
        <f t="shared" ref="H32" si="18">IF(H31=100%,H31,IF(H31&gt;=70%,H31+1%,IF(H31&gt;=60%,H31+2%,IF(((60%-H31)/8+H31)&lt;H29,H29,((60%-H31)/8+H31)))))</f>
        <v>0.48</v>
      </c>
      <c r="I32" s="35">
        <f t="shared" ref="I32" si="19">IF(I31=100%,I31,IF(I31&gt;=70%,I31+1%,IF(I31&gt;=60%,I31+2%,IF(((60%-I31)/8+I31)&lt;I29,I29,((60%-I31)/8+I31)))))</f>
        <v>0.23906250000000001</v>
      </c>
      <c r="J32" s="35" t="s">
        <v>19</v>
      </c>
      <c r="K32" s="35">
        <f t="shared" ref="K32" si="20">IF(K31=100%,K31,IF(K31&gt;=70%,K31+1%,IF(K31&gt;=60%,K31+2%,IF(((60%-K31)/8+K31)&lt;K29,K29,((60%-K31)/8+K31)))))</f>
        <v>0.31</v>
      </c>
      <c r="L32" s="35">
        <f t="shared" ref="L32" si="21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>IF(B32=100%,B32,IF(B32&gt;=70%,B32+1%,IF(B32&gt;=58%,B32+2%,B32+((60%-B32)/7))))</f>
        <v>0.31837500000000002</v>
      </c>
      <c r="C33" s="38">
        <f t="shared" ref="C33" si="22">IF(C32=100%,C32,IF(C32&gt;=70%,C32+1%,IF(C32&gt;=58%,C32+2%,C32+((60%-C32)/7))))</f>
        <v>0.52499999999999991</v>
      </c>
      <c r="D33" s="38">
        <f t="shared" ref="D33" si="23">IF(D32=100%,D32,IF(D32&gt;=70%,D32+1%,IF(D32&gt;=58%,D32+2%,D32+((60%-D32)/7))))</f>
        <v>0.8</v>
      </c>
      <c r="E33" s="38" t="s">
        <v>19</v>
      </c>
      <c r="F33" s="53" t="s">
        <v>19</v>
      </c>
      <c r="G33" s="50" t="s">
        <v>19</v>
      </c>
      <c r="H33" s="38">
        <f t="shared" ref="H33" si="24">IF(H32=100%,H32,IF(H32&gt;=70%,H32+1%,IF(H32&gt;=58%,H32+2%,H32+((60%-H32)/7))))</f>
        <v>0.49714285714285711</v>
      </c>
      <c r="I33" s="38">
        <f t="shared" ref="I33" si="25">IF(I32=100%,I32,IF(I32&gt;=70%,I32+1%,IF(I32&gt;=58%,I32+2%,I32+((60%-I32)/7))))</f>
        <v>0.29062500000000002</v>
      </c>
      <c r="J33" s="38" t="s">
        <v>19</v>
      </c>
      <c r="K33" s="38">
        <f t="shared" ref="K33" si="26">IF(K32=100%,K32,IF(K32&gt;=70%,K32+1%,IF(K32&gt;=58%,K32+2%,K32+((60%-K32)/7))))</f>
        <v>0.35142857142857142</v>
      </c>
      <c r="L33" s="38">
        <f t="shared" ref="L33" si="27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0.36531250000000004</v>
      </c>
      <c r="C34" s="17">
        <f t="shared" ref="C34" si="28">IF(C33=100%,C33,IF(C33&gt;=70%,C33+1%,IF(C33&gt;=58%,C33+2%,C33+((60%-C33)/6))))</f>
        <v>0.53749999999999987</v>
      </c>
      <c r="D34" s="17">
        <f t="shared" ref="D34" si="29">IF(D33=100%,D33,IF(D33&gt;=70%,D33+1%,IF(D33&gt;=58%,D33+2%,D33+((60%-D33)/6))))</f>
        <v>0.81</v>
      </c>
      <c r="E34" s="17" t="s">
        <v>19</v>
      </c>
      <c r="F34" s="51" t="s">
        <v>19</v>
      </c>
      <c r="G34" s="51" t="s">
        <v>19</v>
      </c>
      <c r="H34" s="17">
        <f t="shared" ref="H34" si="30">IF(H33=100%,H33,IF(H33&gt;=70%,H33+1%,IF(H33&gt;=58%,H33+2%,H33+((60%-H33)/6))))</f>
        <v>0.51428571428571423</v>
      </c>
      <c r="I34" s="17">
        <f t="shared" ref="I34" si="31">IF(I33=100%,I33,IF(I33&gt;=70%,I33+1%,IF(I33&gt;=58%,I33+2%,I33+((60%-I33)/6))))</f>
        <v>0.34218750000000003</v>
      </c>
      <c r="J34" s="17" t="s">
        <v>19</v>
      </c>
      <c r="K34" s="17">
        <f t="shared" ref="K34" si="32">IF(K33=100%,K33,IF(K33&gt;=70%,K33+1%,IF(K33&gt;=58%,K33+2%,K33+((60%-K33)/6))))</f>
        <v>0.39285714285714285</v>
      </c>
      <c r="L34" s="17">
        <f t="shared" ref="L34" si="33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0.41225000000000001</v>
      </c>
      <c r="C35" s="23">
        <f t="shared" ref="C35" si="34">IF(C34=100%,C34,IF(C34&gt;=70%,C34+1%,IF(C34&gt;=58%,C34+2%,C34+((60%-C34)/5))))</f>
        <v>0.54999999999999993</v>
      </c>
      <c r="D35" s="23">
        <f t="shared" ref="D35" si="35">IF(D34=100%,D34,IF(D34&gt;=70%,D34+1%,IF(D34&gt;=58%,D34+2%,D34+((60%-D34)/5))))</f>
        <v>0.82000000000000006</v>
      </c>
      <c r="E35" s="23" t="s">
        <v>19</v>
      </c>
      <c r="F35" s="53" t="s">
        <v>19</v>
      </c>
      <c r="G35" s="50" t="s">
        <v>19</v>
      </c>
      <c r="H35" s="23">
        <f t="shared" ref="H35" si="36">IF(H34=100%,H34,IF(H34&gt;=70%,H34+1%,IF(H34&gt;=58%,H34+2%,H34+((60%-H34)/5))))</f>
        <v>0.53142857142857136</v>
      </c>
      <c r="I35" s="23">
        <f t="shared" ref="I35" si="37">IF(I34=100%,I34,IF(I34&gt;=70%,I34+1%,IF(I34&gt;=58%,I34+2%,I34+((60%-I34)/5))))</f>
        <v>0.39375000000000004</v>
      </c>
      <c r="J35" s="23" t="s">
        <v>19</v>
      </c>
      <c r="K35" s="23">
        <f t="shared" ref="K35" si="38">IF(K34=100%,K34,IF(K34&gt;=70%,K34+1%,IF(K34&gt;=58%,K34+2%,K34+((60%-K34)/5))))</f>
        <v>0.43428571428571427</v>
      </c>
      <c r="L35" s="23">
        <f t="shared" ref="L35" si="39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0.45918749999999997</v>
      </c>
      <c r="C36" s="17">
        <f t="shared" ref="C36" si="40">IF(C35=100%,C35,IF(C35&gt;=70%,C35+1%,IF(C35&gt;=58%,C35+2%,C35+((60%-C35)/4))))</f>
        <v>0.5625</v>
      </c>
      <c r="D36" s="17">
        <f t="shared" ref="D36" si="41">IF(D35=100%,D35,IF(D35&gt;=70%,D35+1%,IF(D35&gt;=58%,D35+2%,D35+((60%-D35)/4))))</f>
        <v>0.83000000000000007</v>
      </c>
      <c r="E36" s="17" t="s">
        <v>19</v>
      </c>
      <c r="F36" s="51" t="s">
        <v>19</v>
      </c>
      <c r="G36" s="51" t="s">
        <v>19</v>
      </c>
      <c r="H36" s="17">
        <f t="shared" ref="H36" si="42">IF(H35=100%,H35,IF(H35&gt;=70%,H35+1%,IF(H35&gt;=58%,H35+2%,H35+((60%-H35)/4))))</f>
        <v>0.54857142857142849</v>
      </c>
      <c r="I36" s="17">
        <f t="shared" ref="I36" si="43">IF(I35=100%,I35,IF(I35&gt;=70%,I35+1%,IF(I35&gt;=58%,I35+2%,I35+((60%-I35)/4))))</f>
        <v>0.4453125</v>
      </c>
      <c r="J36" s="17" t="s">
        <v>19</v>
      </c>
      <c r="K36" s="17">
        <f t="shared" ref="K36" si="44">IF(K35=100%,K35,IF(K35&gt;=70%,K35+1%,IF(K35&gt;=58%,K35+2%,K35+((60%-K35)/4))))</f>
        <v>0.4757142857142857</v>
      </c>
      <c r="L36" s="17">
        <f t="shared" ref="L36" si="45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0.50612499999999994</v>
      </c>
      <c r="C37" s="23">
        <f t="shared" ref="C37" si="46">IF(C36=100%,C36,IF(C36&gt;=70%,C36+1%,IF(C36&gt;=58%,C36+2%,C36+((60%-C36)/3))))</f>
        <v>0.57499999999999996</v>
      </c>
      <c r="D37" s="23">
        <f t="shared" ref="D37" si="47">IF(D36=100%,D36,IF(D36&gt;=70%,D36+1%,IF(D36&gt;=58%,D36+2%,D36+((60%-D36)/3))))</f>
        <v>0.84000000000000008</v>
      </c>
      <c r="E37" s="23" t="s">
        <v>19</v>
      </c>
      <c r="F37" s="53" t="s">
        <v>19</v>
      </c>
      <c r="G37" s="50" t="s">
        <v>19</v>
      </c>
      <c r="H37" s="23">
        <f t="shared" ref="H37" si="48">IF(H36=100%,H36,IF(H36&gt;=70%,H36+1%,IF(H36&gt;=58%,H36+2%,H36+((60%-H36)/3))))</f>
        <v>0.56571428571428561</v>
      </c>
      <c r="I37" s="23">
        <f t="shared" ref="I37" si="49">IF(I36=100%,I36,IF(I36&gt;=70%,I36+1%,IF(I36&gt;=58%,I36+2%,I36+((60%-I36)/3))))</f>
        <v>0.49687500000000001</v>
      </c>
      <c r="J37" s="23" t="s">
        <v>19</v>
      </c>
      <c r="K37" s="23">
        <f t="shared" ref="K37" si="50">IF(K36=100%,K36,IF(K36&gt;=70%,K36+1%,IF(K36&gt;=58%,K36+2%,K36+((60%-K36)/3))))</f>
        <v>0.51714285714285713</v>
      </c>
      <c r="L37" s="23">
        <f t="shared" ref="L37" si="51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0.55306250000000001</v>
      </c>
      <c r="C38" s="17">
        <f t="shared" ref="C38" si="52">IF(C37=100%,C37,IF(C37&gt;=70%,C37+1%,IF(C37&gt;=58%,C37+2%,C37+((60%-C37)/2))))</f>
        <v>0.58749999999999991</v>
      </c>
      <c r="D38" s="17">
        <f t="shared" ref="D38" si="53">IF(D37=100%,D37,IF(D37&gt;=70%,D37+1%,IF(D37&gt;=58%,D37+2%,D37+((60%-D37)/2))))</f>
        <v>0.85000000000000009</v>
      </c>
      <c r="E38" s="17" t="s">
        <v>19</v>
      </c>
      <c r="F38" s="51" t="s">
        <v>19</v>
      </c>
      <c r="G38" s="51" t="s">
        <v>19</v>
      </c>
      <c r="H38" s="17">
        <f t="shared" ref="H38" si="54">IF(H37=100%,H37,IF(H37&gt;=70%,H37+1%,IF(H37&gt;=58%,H37+2%,H37+((60%-H37)/2))))</f>
        <v>0.58285714285714274</v>
      </c>
      <c r="I38" s="17">
        <f t="shared" ref="I38" si="55">IF(I37=100%,I37,IF(I37&gt;=70%,I37+1%,IF(I37&gt;=58%,I37+2%,I37+((60%-I37)/2))))</f>
        <v>0.54843750000000002</v>
      </c>
      <c r="J38" s="17" t="s">
        <v>19</v>
      </c>
      <c r="K38" s="17">
        <f t="shared" ref="K38" si="56">IF(K37=100%,K37,IF(K37&gt;=70%,K37+1%,IF(K37&gt;=58%,K37+2%,K37+((60%-K37)/2))))</f>
        <v>0.5585714285714285</v>
      </c>
      <c r="L38" s="17">
        <f t="shared" ref="L38" si="57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58">IF(C38=100%,C38,IF(C38&gt;=70%,C38+1%,IF(C38&gt;=58%,C38+2%,C38+((60%-C38)/1))))</f>
        <v>0.60749999999999993</v>
      </c>
      <c r="D39" s="23">
        <f t="shared" ref="D39" si="59">IF(D38=100%,D38,IF(D38&gt;=70%,D38+1%,IF(D38&gt;=58%,D38+2%,D38+((60%-D38)/1))))</f>
        <v>0.8600000000000001</v>
      </c>
      <c r="E39" s="23" t="s">
        <v>19</v>
      </c>
      <c r="F39" s="53" t="s">
        <v>19</v>
      </c>
      <c r="G39" s="50" t="s">
        <v>19</v>
      </c>
      <c r="H39" s="23">
        <f t="shared" ref="H39" si="60">IF(H38=100%,H38,IF(H38&gt;=70%,H38+1%,IF(H38&gt;=58%,H38+2%,H38+((60%-H38)/1))))</f>
        <v>0.60285714285714276</v>
      </c>
      <c r="I39" s="23">
        <f t="shared" ref="I39" si="61">IF(I38=100%,I38,IF(I38&gt;=70%,I38+1%,IF(I38&gt;=58%,I38+2%,I38+((60%-I38)/1))))</f>
        <v>0.6</v>
      </c>
      <c r="J39" s="23" t="s">
        <v>19</v>
      </c>
      <c r="K39" s="23">
        <f t="shared" ref="K39" si="62">IF(K38=100%,K38,IF(K38&gt;=70%,K38+1%,IF(K38&gt;=58%,K38+2%,K38+((60%-K38)/1))))</f>
        <v>0.6</v>
      </c>
      <c r="L39" s="23">
        <f t="shared" ref="L39" si="63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35" zoomScaleNormal="100" workbookViewId="0">
      <selection activeCell="E9" sqref="E9:E17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" customFormat="1" ht="15.95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15.9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>
      <c r="A4" s="58"/>
      <c r="B4" s="59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8"/>
      <c r="B5" s="59"/>
      <c r="C5" s="40"/>
      <c r="D5" s="40"/>
      <c r="E5" s="8">
        <v>0.51129999999999998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>
        <v>0.39219999999999999</v>
      </c>
      <c r="C9" s="8">
        <v>0.35289999999999999</v>
      </c>
      <c r="D9" s="8">
        <v>0.72729999999999995</v>
      </c>
      <c r="E9" s="49" t="s">
        <v>19</v>
      </c>
      <c r="F9" s="8" t="s">
        <v>19</v>
      </c>
      <c r="G9" s="8" t="s">
        <v>19</v>
      </c>
      <c r="H9" s="8">
        <v>0.66669999999999996</v>
      </c>
      <c r="I9" s="8">
        <v>0.09</v>
      </c>
      <c r="J9" s="8" t="s">
        <v>19</v>
      </c>
      <c r="K9" s="8">
        <v>0.41820000000000002</v>
      </c>
      <c r="L9" s="8">
        <v>0.5</v>
      </c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0.41817499999999996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0.73729999999999996</v>
      </c>
      <c r="E10" s="35" t="s">
        <v>19</v>
      </c>
      <c r="F10" s="35" t="s">
        <v>19</v>
      </c>
      <c r="G10" s="35" t="s">
        <v>19</v>
      </c>
      <c r="H10" s="35">
        <f t="shared" si="0"/>
        <v>0.68669999999999998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0.44092500000000001</v>
      </c>
      <c r="L10" s="35">
        <f t="shared" si="1"/>
        <v>0.51249999999999996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>IF(B10=100%,B10,IF(B10&gt;=70%,B10+1%,IF(B10&gt;=58%,B10+2%,B10+((60%-B10)/7))))</f>
        <v>0.44414999999999999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0.74729999999999996</v>
      </c>
      <c r="E11" s="53" t="s">
        <v>19</v>
      </c>
      <c r="F11" s="33" t="s">
        <v>19</v>
      </c>
      <c r="G11" s="33" t="s">
        <v>19</v>
      </c>
      <c r="H11" s="33">
        <f t="shared" si="2"/>
        <v>0.70669999999999999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0.46365000000000001</v>
      </c>
      <c r="L11" s="33">
        <f t="shared" si="3"/>
        <v>0.52499999999999991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0.47012500000000002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0.75729999999999997</v>
      </c>
      <c r="E12" s="51" t="s">
        <v>19</v>
      </c>
      <c r="F12" s="17" t="s">
        <v>19</v>
      </c>
      <c r="G12" s="17" t="s">
        <v>19</v>
      </c>
      <c r="H12" s="17">
        <f t="shared" si="4"/>
        <v>0.7167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0.486375</v>
      </c>
      <c r="L12" s="17">
        <f t="shared" si="5"/>
        <v>0.53749999999999987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0.49609999999999999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0.76729999999999998</v>
      </c>
      <c r="E13" s="53" t="s">
        <v>19</v>
      </c>
      <c r="F13" s="14" t="s">
        <v>19</v>
      </c>
      <c r="G13" s="14" t="s">
        <v>19</v>
      </c>
      <c r="H13" s="14">
        <f t="shared" si="6"/>
        <v>0.72670000000000001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0.5091</v>
      </c>
      <c r="L13" s="14">
        <f t="shared" si="7"/>
        <v>0.54999999999999993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0.52207499999999996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0.77729999999999999</v>
      </c>
      <c r="E14" s="51" t="s">
        <v>19</v>
      </c>
      <c r="F14" s="17" t="s">
        <v>19</v>
      </c>
      <c r="G14" s="17" t="s">
        <v>19</v>
      </c>
      <c r="H14" s="17">
        <f t="shared" si="8"/>
        <v>0.73670000000000002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0.53182499999999999</v>
      </c>
      <c r="L14" s="17">
        <f t="shared" si="9"/>
        <v>0.5625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0.54804999999999993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0.7873</v>
      </c>
      <c r="E15" s="53" t="s">
        <v>19</v>
      </c>
      <c r="F15" s="14" t="s">
        <v>19</v>
      </c>
      <c r="G15" s="14" t="s">
        <v>19</v>
      </c>
      <c r="H15" s="14">
        <f t="shared" si="10"/>
        <v>0.74670000000000003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0.55454999999999999</v>
      </c>
      <c r="L15" s="14">
        <f t="shared" si="11"/>
        <v>0.57499999999999996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0.57402500000000001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0.79730000000000001</v>
      </c>
      <c r="E16" s="51" t="s">
        <v>19</v>
      </c>
      <c r="F16" s="17" t="s">
        <v>19</v>
      </c>
      <c r="G16" s="17" t="s">
        <v>19</v>
      </c>
      <c r="H16" s="17">
        <f t="shared" si="12"/>
        <v>0.75670000000000004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0.57727499999999998</v>
      </c>
      <c r="L16" s="17">
        <f t="shared" si="13"/>
        <v>0.58749999999999991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0.80730000000000002</v>
      </c>
      <c r="E17" s="53" t="s">
        <v>19</v>
      </c>
      <c r="F17" s="14" t="s">
        <v>19</v>
      </c>
      <c r="G17" s="14" t="s">
        <v>19</v>
      </c>
      <c r="H17" s="14">
        <f t="shared" si="14"/>
        <v>0.76670000000000005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0.60749999999999993</v>
      </c>
      <c r="M17" s="14" t="s">
        <v>19</v>
      </c>
      <c r="N17" s="14" t="s">
        <v>19</v>
      </c>
    </row>
    <row r="19" spans="1:14" ht="15.95">
      <c r="A19" s="60" t="s">
        <v>27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.95">
      <c r="A20" s="57" t="s">
        <v>28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15.95">
      <c r="A21" s="60" t="s">
        <v>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>
      <c r="A22" s="58"/>
      <c r="B22" s="59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8"/>
      <c r="B23" s="59"/>
      <c r="C23" s="40"/>
      <c r="D23" s="40"/>
      <c r="E23" s="8">
        <v>0.30080000000000001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0.1961</v>
      </c>
      <c r="C27" s="8">
        <v>0.26469999999999999</v>
      </c>
      <c r="D27" s="8">
        <v>0.51519999999999999</v>
      </c>
      <c r="E27" s="49" t="s">
        <v>19</v>
      </c>
      <c r="F27" s="8">
        <v>0.75</v>
      </c>
      <c r="G27" s="49" t="s">
        <v>19</v>
      </c>
      <c r="H27" s="49" t="s">
        <v>19</v>
      </c>
      <c r="I27" s="49" t="s">
        <v>19</v>
      </c>
      <c r="J27" s="8" t="s">
        <v>19</v>
      </c>
      <c r="K27" s="8">
        <v>0.2364</v>
      </c>
      <c r="L27" s="8">
        <v>0.3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0.24658749999999999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 t="s">
        <v>19</v>
      </c>
      <c r="F28" s="35">
        <f t="shared" ref="F28" si="18">IF(F27=100%,F27,IF(F27&gt;=70%,F27+1%,IF(F27&gt;=60%,F27+2%,IF(((60%-F27)/8+F27)&lt;F26,F26,((60%-F27)/8+F27)))))</f>
        <v>0.76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 t="shared" ref="K28" si="19">IF(K27=100%,K27,IF(K27&gt;=70%,K27+1%,IF(K27&gt;=60%,K27+2%,IF(((60%-K27)/8+K27)&lt;K26,K26,((60%-K27)/8+K27)))))</f>
        <v>0.31</v>
      </c>
      <c r="L28" s="35">
        <f t="shared" ref="L28" si="20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0.29707499999999998</v>
      </c>
      <c r="C29" s="38">
        <f t="shared" ref="C29" si="21">IF(C28=100%,C28,IF(C28&gt;=70%,C28+1%,IF(C28&gt;=58%,C28+2%,C28+((60%-C28)/7))))</f>
        <v>0.38571428571428568</v>
      </c>
      <c r="D29" s="38">
        <f t="shared" ref="D29" si="22">IF(D28=100%,D28,IF(D28&gt;=70%,D28+1%,IF(D28&gt;=58%,D28+2%,D28+((60%-D28)/7))))</f>
        <v>0.55714285714285716</v>
      </c>
      <c r="E29" s="53" t="s">
        <v>19</v>
      </c>
      <c r="F29" s="38">
        <f t="shared" ref="F29" si="23">IF(F28=100%,F28,IF(F28&gt;=70%,F28+1%,IF(F28&gt;=58%,F28+2%,F28+((60%-F28)/7))))</f>
        <v>0.77</v>
      </c>
      <c r="G29" s="53" t="s">
        <v>19</v>
      </c>
      <c r="H29" s="53" t="s">
        <v>19</v>
      </c>
      <c r="I29" s="53" t="s">
        <v>19</v>
      </c>
      <c r="J29" s="38" t="s">
        <v>19</v>
      </c>
      <c r="K29" s="38">
        <f t="shared" ref="K29" si="24">IF(K28=100%,K28,IF(K28&gt;=70%,K28+1%,IF(K28&gt;=58%,K28+2%,K28+((60%-K28)/7))))</f>
        <v>0.35142857142857142</v>
      </c>
      <c r="L29" s="38">
        <f t="shared" ref="L29" si="25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0.3475625</v>
      </c>
      <c r="C30" s="17">
        <f t="shared" ref="C30" si="26">IF(C29=100%,C29,IF(C29&gt;=70%,C29+1%,IF(C29&gt;=58%,C29+2%,C29+((60%-C29)/6))))</f>
        <v>0.42142857142857137</v>
      </c>
      <c r="D30" s="17">
        <f t="shared" ref="D30" si="27">IF(D29=100%,D29,IF(D29&gt;=70%,D29+1%,IF(D29&gt;=58%,D29+2%,D29+((60%-D29)/6))))</f>
        <v>0.56428571428571428</v>
      </c>
      <c r="E30" s="51" t="s">
        <v>19</v>
      </c>
      <c r="F30" s="17">
        <f t="shared" ref="F30" si="28">IF(F29=100%,F29,IF(F29&gt;=70%,F29+1%,IF(F29&gt;=58%,F29+2%,F29+((60%-F29)/6))))</f>
        <v>0.78</v>
      </c>
      <c r="G30" s="51" t="s">
        <v>19</v>
      </c>
      <c r="H30" s="51" t="s">
        <v>19</v>
      </c>
      <c r="I30" s="51" t="s">
        <v>19</v>
      </c>
      <c r="J30" s="17" t="s">
        <v>19</v>
      </c>
      <c r="K30" s="17">
        <f t="shared" ref="K30" si="29">IF(K29=100%,K29,IF(K29&gt;=70%,K29+1%,IF(K29&gt;=58%,K29+2%,K29+((60%-K29)/6))))</f>
        <v>0.39285714285714285</v>
      </c>
      <c r="L30" s="17">
        <f t="shared" ref="L30" si="30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0.39805000000000001</v>
      </c>
      <c r="C31" s="23">
        <f t="shared" ref="C31" si="31">IF(C30=100%,C30,IF(C30&gt;=70%,C30+1%,IF(C30&gt;=58%,C30+2%,C30+((60%-C30)/5))))</f>
        <v>0.45714285714285707</v>
      </c>
      <c r="D31" s="23">
        <f t="shared" ref="D31" si="32">IF(D30=100%,D30,IF(D30&gt;=70%,D30+1%,IF(D30&gt;=58%,D30+2%,D30+((60%-D30)/5))))</f>
        <v>0.5714285714285714</v>
      </c>
      <c r="E31" s="53" t="s">
        <v>19</v>
      </c>
      <c r="F31" s="23">
        <f t="shared" ref="F31" si="33">IF(F30=100%,F30,IF(F30&gt;=70%,F30+1%,IF(F30&gt;=58%,F30+2%,F30+((60%-F30)/5))))</f>
        <v>0.79</v>
      </c>
      <c r="G31" s="53" t="s">
        <v>19</v>
      </c>
      <c r="H31" s="53" t="s">
        <v>19</v>
      </c>
      <c r="I31" s="53" t="s">
        <v>19</v>
      </c>
      <c r="J31" s="23" t="s">
        <v>19</v>
      </c>
      <c r="K31" s="23">
        <f t="shared" ref="K31" si="34">IF(K30=100%,K30,IF(K30&gt;=70%,K30+1%,IF(K30&gt;=58%,K30+2%,K30+((60%-K30)/5))))</f>
        <v>0.43428571428571427</v>
      </c>
      <c r="L31" s="23">
        <f t="shared" ref="L31" si="35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0.44853750000000003</v>
      </c>
      <c r="C32" s="17">
        <f t="shared" ref="C32" si="36">IF(C31=100%,C31,IF(C31&gt;=70%,C31+1%,IF(C31&gt;=58%,C31+2%,C31+((60%-C31)/4))))</f>
        <v>0.49285714285714277</v>
      </c>
      <c r="D32" s="17">
        <f t="shared" ref="D32" si="37">IF(D31=100%,D31,IF(D31&gt;=70%,D31+1%,IF(D31&gt;=58%,D31+2%,D31+((60%-D31)/4))))</f>
        <v>0.57857142857142851</v>
      </c>
      <c r="E32" s="51" t="s">
        <v>19</v>
      </c>
      <c r="F32" s="17">
        <f t="shared" ref="F32" si="38">IF(F31=100%,F31,IF(F31&gt;=70%,F31+1%,IF(F31&gt;=58%,F31+2%,F31+((60%-F31)/4))))</f>
        <v>0.8</v>
      </c>
      <c r="G32" s="51" t="s">
        <v>19</v>
      </c>
      <c r="H32" s="51" t="s">
        <v>19</v>
      </c>
      <c r="I32" s="51" t="s">
        <v>19</v>
      </c>
      <c r="J32" s="17" t="s">
        <v>19</v>
      </c>
      <c r="K32" s="17">
        <f t="shared" ref="K32" si="39">IF(K31=100%,K31,IF(K31&gt;=70%,K31+1%,IF(K31&gt;=58%,K31+2%,K31+((60%-K31)/4))))</f>
        <v>0.4757142857142857</v>
      </c>
      <c r="L32" s="17">
        <f t="shared" ref="L32" si="4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0.499025</v>
      </c>
      <c r="C33" s="23">
        <f t="shared" ref="C33" si="41">IF(C32=100%,C32,IF(C32&gt;=70%,C32+1%,IF(C32&gt;=58%,C32+2%,C32+((60%-C32)/3))))</f>
        <v>0.52857142857142847</v>
      </c>
      <c r="D33" s="23">
        <f t="shared" ref="D33" si="42">IF(D32=100%,D32,IF(D32&gt;=70%,D32+1%,IF(D32&gt;=58%,D32+2%,D32+((60%-D32)/3))))</f>
        <v>0.58571428571428563</v>
      </c>
      <c r="E33" s="53" t="s">
        <v>19</v>
      </c>
      <c r="F33" s="23">
        <f t="shared" ref="F33" si="43">IF(F32=100%,F32,IF(F32&gt;=70%,F32+1%,IF(F32&gt;=58%,F32+2%,F32+((60%-F32)/3))))</f>
        <v>0.81</v>
      </c>
      <c r="G33" s="53" t="s">
        <v>19</v>
      </c>
      <c r="H33" s="53" t="s">
        <v>19</v>
      </c>
      <c r="I33" s="53" t="s">
        <v>19</v>
      </c>
      <c r="J33" s="23" t="s">
        <v>19</v>
      </c>
      <c r="K33" s="23">
        <f t="shared" ref="K33" si="44">IF(K32=100%,K32,IF(K32&gt;=70%,K32+1%,IF(K32&gt;=58%,K32+2%,K32+((60%-K32)/3))))</f>
        <v>0.51714285714285713</v>
      </c>
      <c r="L33" s="23">
        <f t="shared" ref="L33" si="45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0.54951249999999996</v>
      </c>
      <c r="C34" s="17">
        <f t="shared" ref="C34" si="46">IF(C33=100%,C33,IF(C33&gt;=70%,C33+1%,IF(C33&gt;=58%,C33+2%,C33+((60%-C33)/2))))</f>
        <v>0.56428571428571428</v>
      </c>
      <c r="D34" s="17">
        <f t="shared" ref="D34" si="47">IF(D33=100%,D33,IF(D33&gt;=70%,D33+1%,IF(D33&gt;=58%,D33+2%,D33+((60%-D33)/2))))</f>
        <v>0.60571428571428565</v>
      </c>
      <c r="E34" s="51" t="s">
        <v>19</v>
      </c>
      <c r="F34" s="17">
        <f t="shared" ref="F34" si="48">IF(F33=100%,F33,IF(F33&gt;=70%,F33+1%,IF(F33&gt;=58%,F33+2%,F33+((60%-F33)/2))))</f>
        <v>0.82000000000000006</v>
      </c>
      <c r="G34" s="51" t="s">
        <v>19</v>
      </c>
      <c r="H34" s="51" t="s">
        <v>19</v>
      </c>
      <c r="I34" s="51" t="s">
        <v>19</v>
      </c>
      <c r="J34" s="17" t="s">
        <v>19</v>
      </c>
      <c r="K34" s="17">
        <f t="shared" ref="K34" si="49">IF(K33=100%,K33,IF(K33&gt;=70%,K33+1%,IF(K33&gt;=58%,K33+2%,K33+((60%-K33)/2))))</f>
        <v>0.5585714285714285</v>
      </c>
      <c r="L34" s="17">
        <f t="shared" ref="L34" si="50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51">IF(C34=100%,C34,IF(C34&gt;=70%,C34+1%,IF(C34&gt;=58%,C34+2%,C34+((60%-C34)/1))))</f>
        <v>0.6</v>
      </c>
      <c r="D35" s="23">
        <f t="shared" ref="D35" si="52">IF(D34=100%,D34,IF(D34&gt;=70%,D34+1%,IF(D34&gt;=58%,D34+2%,D34+((60%-D34)/1))))</f>
        <v>0.62571428571428567</v>
      </c>
      <c r="E35" s="53" t="s">
        <v>19</v>
      </c>
      <c r="F35" s="23">
        <f t="shared" ref="F35" si="53">IF(F34=100%,F34,IF(F34&gt;=70%,F34+1%,IF(F34&gt;=58%,F34+2%,F34+((60%-F34)/1))))</f>
        <v>0.83000000000000007</v>
      </c>
      <c r="G35" s="53" t="s">
        <v>19</v>
      </c>
      <c r="H35" s="53" t="s">
        <v>19</v>
      </c>
      <c r="I35" s="53" t="s">
        <v>19</v>
      </c>
      <c r="J35" s="23" t="s">
        <v>19</v>
      </c>
      <c r="K35" s="23">
        <f t="shared" ref="K35" si="54">IF(K34=100%,K34,IF(K34&gt;=70%,K34+1%,IF(K34&gt;=58%,K34+2%,K34+((60%-K34)/1))))</f>
        <v>0.6</v>
      </c>
      <c r="L35" s="23">
        <f t="shared" ref="L35" si="55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abSelected="1" topLeftCell="A43" zoomScale="102" zoomScaleNormal="100" workbookViewId="0">
      <selection activeCell="L35" sqref="L27:L35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6" s="2" customFormat="1" ht="15.9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s="2" customFormat="1" ht="15.95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s="2" customFormat="1" ht="15.9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6" s="2" customFormat="1">
      <c r="A4" s="58"/>
      <c r="B4" s="59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8"/>
      <c r="B5" s="59"/>
      <c r="C5" s="40"/>
      <c r="D5" s="40"/>
      <c r="E5" s="8">
        <v>0.53459999999999996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6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.95" thickBot="1">
      <c r="A9" s="13" t="s">
        <v>22</v>
      </c>
      <c r="B9" s="8">
        <v>0.44829999999999998</v>
      </c>
      <c r="C9" s="8">
        <v>0.71789999999999998</v>
      </c>
      <c r="D9" s="8">
        <v>0.48649999999999999</v>
      </c>
      <c r="E9" s="49" t="s">
        <v>19</v>
      </c>
      <c r="F9" s="8">
        <v>0.75</v>
      </c>
      <c r="G9" s="8">
        <v>0.5</v>
      </c>
      <c r="H9" s="8">
        <v>0.47370000000000001</v>
      </c>
      <c r="I9" s="8">
        <v>0.25</v>
      </c>
      <c r="J9" s="8" t="s">
        <v>19</v>
      </c>
      <c r="K9" s="8">
        <v>0.4677</v>
      </c>
      <c r="L9" s="8">
        <v>0.5</v>
      </c>
      <c r="M9" s="8" t="s">
        <v>19</v>
      </c>
      <c r="N9" s="8" t="s">
        <v>19</v>
      </c>
    </row>
    <row r="10" spans="1:16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0.46726249999999997</v>
      </c>
      <c r="C10" s="35">
        <f t="shared" ref="C10:I10" si="0">IF(C9=100%,C9,IF(C9&gt;=70%,C9+1%,IF(C9&gt;=60%,C9+2%,IF(((60%-C9)/8+C9)&lt;C8,C8,((60%-C9)/8+C9)))))</f>
        <v>0.72789999999999999</v>
      </c>
      <c r="D10" s="35">
        <f t="shared" si="0"/>
        <v>0.69</v>
      </c>
      <c r="E10" s="35" t="s">
        <v>19</v>
      </c>
      <c r="F10" s="35">
        <f t="shared" si="0"/>
        <v>0.76</v>
      </c>
      <c r="G10" s="35">
        <f t="shared" si="0"/>
        <v>0.53</v>
      </c>
      <c r="H10" s="35">
        <f t="shared" si="0"/>
        <v>0.64</v>
      </c>
      <c r="I10" s="35">
        <f>IF(I9=100%,I9,IF(I9&gt;=70%,I9+1%,IF(I9&gt;=60%,I9+2%,IF(((60%-I9)/8+I9)&lt;I8,I8,((60%-I9)/8+I9)))))</f>
        <v>0.29375000000000001</v>
      </c>
      <c r="J10" s="35" t="s">
        <v>19</v>
      </c>
      <c r="K10" s="35">
        <f t="shared" ref="K10:L10" si="1">IF(K9=100%,K9,IF(K9&gt;=70%,K9+1%,IF(K9&gt;=60%,K9+2%,IF(((60%-K9)/8+K9)&lt;K8,K8,((60%-K9)/8+K9)))))</f>
        <v>0.48423749999999999</v>
      </c>
      <c r="L10" s="35">
        <f t="shared" si="1"/>
        <v>0.51249999999999996</v>
      </c>
      <c r="M10" s="35" t="s">
        <v>19</v>
      </c>
      <c r="N10" s="36" t="s">
        <v>19</v>
      </c>
    </row>
    <row r="11" spans="1:16" s="2" customFormat="1" ht="15.95" thickTop="1">
      <c r="A11" s="32">
        <v>2024</v>
      </c>
      <c r="B11" s="33">
        <f>IF(B10=100%,B10,IF(B10&gt;=70%,B10+1%,IF(B10&gt;=58%,B10+2%,B10+((60%-B10)/7))))</f>
        <v>0.48622499999999996</v>
      </c>
      <c r="C11" s="33">
        <f t="shared" ref="C11:I11" si="2">IF(C10=100%,C10,IF(C10&gt;=70%,C10+1%,IF(C10&gt;=58%,C10+2%,C10+((60%-C10)/7))))</f>
        <v>0.7379</v>
      </c>
      <c r="D11" s="33">
        <f t="shared" si="2"/>
        <v>0.71</v>
      </c>
      <c r="E11" s="53" t="s">
        <v>19</v>
      </c>
      <c r="F11" s="33">
        <f t="shared" si="2"/>
        <v>0.77</v>
      </c>
      <c r="G11" s="33">
        <f t="shared" si="2"/>
        <v>0.54</v>
      </c>
      <c r="H11" s="33">
        <f t="shared" si="2"/>
        <v>0.66</v>
      </c>
      <c r="I11" s="33">
        <f t="shared" si="2"/>
        <v>0.33750000000000002</v>
      </c>
      <c r="J11" s="33" t="s">
        <v>19</v>
      </c>
      <c r="K11" s="33">
        <f t="shared" ref="K11:L11" si="3">IF(K10=100%,K10,IF(K10&gt;=70%,K10+1%,IF(K10&gt;=58%,K10+2%,K10+((60%-K10)/7))))</f>
        <v>0.50077499999999997</v>
      </c>
      <c r="L11" s="33">
        <f t="shared" si="3"/>
        <v>0.52499999999999991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0.50518750000000001</v>
      </c>
      <c r="C12" s="17">
        <f t="shared" ref="C12:I12" si="4">IF(C11=100%,C11,IF(C11&gt;=70%,C11+1%,IF(C11&gt;=58%,C11+2%,C11+((60%-C11)/6))))</f>
        <v>0.74790000000000001</v>
      </c>
      <c r="D12" s="17">
        <f t="shared" si="4"/>
        <v>0.72</v>
      </c>
      <c r="E12" s="51" t="s">
        <v>19</v>
      </c>
      <c r="F12" s="17">
        <f t="shared" si="4"/>
        <v>0.78</v>
      </c>
      <c r="G12" s="17">
        <f t="shared" si="4"/>
        <v>0.55000000000000004</v>
      </c>
      <c r="H12" s="17">
        <f t="shared" si="4"/>
        <v>0.68</v>
      </c>
      <c r="I12" s="17">
        <f t="shared" si="4"/>
        <v>0.38125000000000003</v>
      </c>
      <c r="J12" s="17" t="s">
        <v>19</v>
      </c>
      <c r="K12" s="17">
        <f t="shared" ref="K12:L12" si="5">IF(K11=100%,K11,IF(K11&gt;=70%,K11+1%,IF(K11&gt;=58%,K11+2%,K11+((60%-K11)/6))))</f>
        <v>0.51731249999999995</v>
      </c>
      <c r="L12" s="17">
        <f t="shared" si="5"/>
        <v>0.53749999999999987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0.52415</v>
      </c>
      <c r="C13" s="14">
        <f t="shared" ref="C13:I13" si="6">IF(C12=100%,C12,IF(C12&gt;=70%,C12+1%,IF(C12&gt;=58%,C12+2%,C12+((60%-C12)/5))))</f>
        <v>0.75790000000000002</v>
      </c>
      <c r="D13" s="14">
        <f t="shared" si="6"/>
        <v>0.73</v>
      </c>
      <c r="E13" s="53" t="s">
        <v>19</v>
      </c>
      <c r="F13" s="14">
        <f t="shared" si="6"/>
        <v>0.79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0.42500000000000004</v>
      </c>
      <c r="J13" s="14" t="s">
        <v>19</v>
      </c>
      <c r="K13" s="14">
        <f t="shared" ref="K13:L13" si="7">IF(K12=100%,K12,IF(K12&gt;=70%,K12+1%,IF(K12&gt;=58%,K12+2%,K12+((60%-K12)/5))))</f>
        <v>0.53384999999999994</v>
      </c>
      <c r="L13" s="14">
        <f t="shared" si="7"/>
        <v>0.54999999999999993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0.5431125</v>
      </c>
      <c r="C14" s="17">
        <f t="shared" ref="C14:I14" si="8">IF(C13=100%,C13,IF(C13&gt;=70%,C13+1%,IF(C13&gt;=58%,C13+2%,C13+((60%-C13)/4))))</f>
        <v>0.76790000000000003</v>
      </c>
      <c r="D14" s="17">
        <f t="shared" si="8"/>
        <v>0.74</v>
      </c>
      <c r="E14" s="51" t="s">
        <v>19</v>
      </c>
      <c r="F14" s="17">
        <f t="shared" si="8"/>
        <v>0.8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0.46875</v>
      </c>
      <c r="J14" s="17" t="s">
        <v>19</v>
      </c>
      <c r="K14" s="17">
        <f t="shared" ref="K14:L14" si="9">IF(K13=100%,K13,IF(K13&gt;=70%,K13+1%,IF(K13&gt;=58%,K13+2%,K13+((60%-K13)/4))))</f>
        <v>0.55038749999999992</v>
      </c>
      <c r="L14" s="17">
        <f t="shared" si="9"/>
        <v>0.5625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0.56207499999999999</v>
      </c>
      <c r="C15" s="14">
        <f t="shared" ref="C15:I15" si="10">IF(C14=100%,C14,IF(C14&gt;=70%,C14+1%,IF(C14&gt;=58%,C14+2%,C14+((60%-C14)/3))))</f>
        <v>0.77790000000000004</v>
      </c>
      <c r="D15" s="14">
        <f t="shared" si="10"/>
        <v>0.75</v>
      </c>
      <c r="E15" s="53" t="s">
        <v>19</v>
      </c>
      <c r="F15" s="14">
        <f t="shared" si="10"/>
        <v>0.81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0.51249999999999996</v>
      </c>
      <c r="J15" s="14" t="s">
        <v>19</v>
      </c>
      <c r="K15" s="14">
        <f t="shared" ref="K15:L15" si="11">IF(K14=100%,K14,IF(K14&gt;=70%,K14+1%,IF(K14&gt;=58%,K14+2%,K14+((60%-K14)/3))))</f>
        <v>0.5669249999999999</v>
      </c>
      <c r="L15" s="14">
        <f t="shared" si="11"/>
        <v>0.57499999999999996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0.58103749999999998</v>
      </c>
      <c r="C16" s="17">
        <f t="shared" ref="C16:I16" si="12">IF(C15=100%,C15,IF(C15&gt;=70%,C15+1%,IF(C15&gt;=58%,C15+2%,C15+((60%-C15)/2))))</f>
        <v>0.78790000000000004</v>
      </c>
      <c r="D16" s="17">
        <f t="shared" si="12"/>
        <v>0.76</v>
      </c>
      <c r="E16" s="51" t="s">
        <v>19</v>
      </c>
      <c r="F16" s="17">
        <f t="shared" si="12"/>
        <v>0.82000000000000006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0.55624999999999991</v>
      </c>
      <c r="J16" s="17" t="s">
        <v>19</v>
      </c>
      <c r="K16" s="17">
        <f t="shared" ref="K16:L16" si="13">IF(K15=100%,K15,IF(K15&gt;=70%,K15+1%,IF(K15&gt;=58%,K15+2%,K15+((60%-K15)/2))))</f>
        <v>0.5834625</v>
      </c>
      <c r="L16" s="17">
        <f t="shared" si="13"/>
        <v>0.58749999999999991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0.6010375</v>
      </c>
      <c r="C17" s="14">
        <f t="shared" ref="C17:I17" si="14">IF(C16=100%,C16,IF(C16&gt;=70%,C16+1%,IF(C16&gt;=58%,C16+2%,C16+((60%-C16)/1))))</f>
        <v>0.79790000000000005</v>
      </c>
      <c r="D17" s="14">
        <f t="shared" si="14"/>
        <v>0.77</v>
      </c>
      <c r="E17" s="53" t="s">
        <v>19</v>
      </c>
      <c r="F17" s="14">
        <f t="shared" si="14"/>
        <v>0.83000000000000007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0.60346250000000001</v>
      </c>
      <c r="L17" s="14">
        <f t="shared" si="15"/>
        <v>0.60749999999999993</v>
      </c>
      <c r="M17" s="14" t="s">
        <v>19</v>
      </c>
      <c r="N17" s="14" t="s">
        <v>19</v>
      </c>
    </row>
    <row r="19" spans="1:14" ht="15.95">
      <c r="A19" s="60" t="s">
        <v>31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.95">
      <c r="A20" s="57" t="s">
        <v>32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15.95">
      <c r="A21" s="60" t="s">
        <v>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>
      <c r="A22" s="58"/>
      <c r="B22" s="59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8"/>
      <c r="B23" s="59"/>
      <c r="C23" s="40"/>
      <c r="D23" s="40"/>
      <c r="E23" s="8">
        <v>0.36249999999999999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0.31030000000000002</v>
      </c>
      <c r="C27" s="8">
        <v>0.35</v>
      </c>
      <c r="D27" s="8">
        <v>0.40539999999999998</v>
      </c>
      <c r="E27" s="49" t="s">
        <v>19</v>
      </c>
      <c r="F27" s="8">
        <v>0.75</v>
      </c>
      <c r="G27" s="8">
        <v>0.5</v>
      </c>
      <c r="H27" s="49" t="s">
        <v>19</v>
      </c>
      <c r="I27" s="8">
        <v>0.2</v>
      </c>
      <c r="J27" s="8" t="s">
        <v>19</v>
      </c>
      <c r="K27" s="8">
        <v>0.3175</v>
      </c>
      <c r="L27" s="49" t="s">
        <v>19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0.3465125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 t="s">
        <v>19</v>
      </c>
      <c r="F28" s="35">
        <f t="shared" si="16"/>
        <v>0.76</v>
      </c>
      <c r="G28" s="35">
        <f t="shared" si="16"/>
        <v>0.51249999999999996</v>
      </c>
      <c r="H28" s="35" t="s">
        <v>19</v>
      </c>
      <c r="I28" s="35">
        <f t="shared" si="16"/>
        <v>0.25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 t="s">
        <v>19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0.38272499999999998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53" t="s">
        <v>19</v>
      </c>
      <c r="F29" s="38">
        <f t="shared" si="18"/>
        <v>0.77</v>
      </c>
      <c r="G29" s="38">
        <f t="shared" si="18"/>
        <v>0.52499999999999991</v>
      </c>
      <c r="H29" s="53" t="s">
        <v>19</v>
      </c>
      <c r="I29" s="38">
        <f t="shared" si="18"/>
        <v>0.3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53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0.41893749999999996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51" t="s">
        <v>19</v>
      </c>
      <c r="F30" s="17">
        <f t="shared" si="20"/>
        <v>0.78</v>
      </c>
      <c r="G30" s="17">
        <f t="shared" si="20"/>
        <v>0.53749999999999987</v>
      </c>
      <c r="H30" s="51" t="s">
        <v>19</v>
      </c>
      <c r="I30" s="17">
        <f t="shared" si="20"/>
        <v>0.35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51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0.45514999999999994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53" t="s">
        <v>19</v>
      </c>
      <c r="F31" s="23">
        <f t="shared" si="22"/>
        <v>0.79</v>
      </c>
      <c r="G31" s="23">
        <f t="shared" si="22"/>
        <v>0.54999999999999993</v>
      </c>
      <c r="H31" s="53" t="s">
        <v>19</v>
      </c>
      <c r="I31" s="23">
        <f t="shared" si="22"/>
        <v>0.39999999999999997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5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0.49136249999999992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51" t="s">
        <v>19</v>
      </c>
      <c r="F32" s="17">
        <f t="shared" si="24"/>
        <v>0.8</v>
      </c>
      <c r="G32" s="17">
        <f t="shared" si="24"/>
        <v>0.5625</v>
      </c>
      <c r="H32" s="51" t="s">
        <v>19</v>
      </c>
      <c r="I32" s="17">
        <f t="shared" si="24"/>
        <v>0.44999999999999996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51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0.52757499999999991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53" t="s">
        <v>19</v>
      </c>
      <c r="F33" s="23">
        <f t="shared" si="26"/>
        <v>0.81</v>
      </c>
      <c r="G33" s="23">
        <f t="shared" si="26"/>
        <v>0.57499999999999996</v>
      </c>
      <c r="H33" s="53" t="s">
        <v>19</v>
      </c>
      <c r="I33" s="23">
        <f t="shared" si="26"/>
        <v>0.49999999999999994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5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0.56378749999999989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51" t="s">
        <v>19</v>
      </c>
      <c r="F34" s="17">
        <f t="shared" si="28"/>
        <v>0.82000000000000006</v>
      </c>
      <c r="G34" s="17">
        <f t="shared" si="28"/>
        <v>0.58749999999999991</v>
      </c>
      <c r="H34" s="51" t="s">
        <v>19</v>
      </c>
      <c r="I34" s="17">
        <f t="shared" si="28"/>
        <v>0.54999999999999993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51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53" t="s">
        <v>19</v>
      </c>
      <c r="F35" s="23">
        <f t="shared" si="30"/>
        <v>0.83000000000000007</v>
      </c>
      <c r="G35" s="23">
        <f t="shared" si="30"/>
        <v>0.60749999999999993</v>
      </c>
      <c r="H35" s="53" t="s">
        <v>19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53" t="s">
        <v>19</v>
      </c>
      <c r="M35" s="23" t="s">
        <v>19</v>
      </c>
      <c r="N35" s="23" t="s">
        <v>19</v>
      </c>
    </row>
    <row r="37" spans="1:14" ht="15.95">
      <c r="A37" s="62" t="s">
        <v>33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95">
      <c r="A38" s="57" t="s">
        <v>34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15.95">
      <c r="A39" s="62" t="s">
        <v>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8"/>
      <c r="B40" s="59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8"/>
      <c r="B41" s="59"/>
      <c r="C41" s="40"/>
      <c r="D41" s="40"/>
      <c r="E41" s="8">
        <v>0.22639999999999999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32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>
        <v>0.1724</v>
      </c>
      <c r="C45" s="8">
        <v>0.27500000000000002</v>
      </c>
      <c r="D45" s="8">
        <v>0.30559999999999998</v>
      </c>
      <c r="E45" s="49" t="s">
        <v>19</v>
      </c>
      <c r="F45" s="49" t="s">
        <v>19</v>
      </c>
      <c r="G45" s="49" t="s">
        <v>19</v>
      </c>
      <c r="H45" s="49" t="s">
        <v>19</v>
      </c>
      <c r="I45" s="8">
        <v>0.15</v>
      </c>
      <c r="J45" s="8" t="s">
        <v>19</v>
      </c>
      <c r="K45" s="8">
        <v>0.20630000000000001</v>
      </c>
      <c r="L45" s="49" t="s">
        <v>19</v>
      </c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>IF(B45=100%,B45,IF(B45&gt;=70%,B45+1%,IF(B45&gt;=60%,B45+2%,IF(((60%-B45)/8+B45)&lt;B44,B44,((60%-B45)/8+B45)))))</f>
        <v>0.22585</v>
      </c>
      <c r="C46" s="35">
        <f t="shared" ref="C46:I46" si="32">IF(C45=100%,C45,IF(C45&gt;=70%,C45+1%,IF(C45&gt;=60%,C45+2%,IF(((60%-C45)/8+C45)&lt;C44,C44,((60%-C45)/8+C45)))))</f>
        <v>0.31562500000000004</v>
      </c>
      <c r="D46" s="35">
        <f t="shared" si="32"/>
        <v>0.53</v>
      </c>
      <c r="E46" s="35" t="s">
        <v>19</v>
      </c>
      <c r="F46" s="35" t="s">
        <v>19</v>
      </c>
      <c r="G46" s="35" t="s">
        <v>19</v>
      </c>
      <c r="H46" s="35" t="s">
        <v>19</v>
      </c>
      <c r="I46" s="35">
        <f t="shared" si="32"/>
        <v>0.20624999999999999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 t="s">
        <v>19</v>
      </c>
      <c r="M46" s="35" t="s">
        <v>19</v>
      </c>
      <c r="N46" s="36" t="s">
        <v>19</v>
      </c>
    </row>
    <row r="47" spans="1:14" ht="15.95" thickTop="1">
      <c r="A47" s="42">
        <v>2024</v>
      </c>
      <c r="B47" s="43">
        <f>IF(B46=100%,B46,IF(B46&gt;=70%,B46+1%,IF(B46&gt;=58%,B46+2%,B46+((60%-B46)/7))))</f>
        <v>0.27929999999999999</v>
      </c>
      <c r="C47" s="43">
        <f t="shared" ref="C47:I47" si="34">IF(C46=100%,C46,IF(C46&gt;=70%,C46+1%,IF(C46&gt;=58%,C46+2%,C46+((60%-C46)/7))))</f>
        <v>0.35625000000000001</v>
      </c>
      <c r="D47" s="43">
        <f t="shared" si="34"/>
        <v>0.54</v>
      </c>
      <c r="E47" s="53" t="s">
        <v>19</v>
      </c>
      <c r="F47" s="53" t="s">
        <v>19</v>
      </c>
      <c r="G47" s="53" t="s">
        <v>19</v>
      </c>
      <c r="H47" s="53" t="s">
        <v>19</v>
      </c>
      <c r="I47" s="43">
        <f t="shared" si="34"/>
        <v>0.26250000000000001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53" t="s">
        <v>19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0.33274999999999999</v>
      </c>
      <c r="C48" s="17">
        <f t="shared" ref="C48:I48" si="36">IF(C47=100%,C47,IF(C47&gt;=70%,C47+1%,IF(C47&gt;=58%,C47+2%,C47+((60%-C47)/6))))</f>
        <v>0.39687499999999998</v>
      </c>
      <c r="D48" s="17">
        <f t="shared" si="36"/>
        <v>0.55000000000000004</v>
      </c>
      <c r="E48" s="51" t="s">
        <v>19</v>
      </c>
      <c r="F48" s="51" t="s">
        <v>19</v>
      </c>
      <c r="G48" s="51" t="s">
        <v>19</v>
      </c>
      <c r="H48" s="51" t="s">
        <v>19</v>
      </c>
      <c r="I48" s="17">
        <f t="shared" si="36"/>
        <v>0.31874999999999998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51" t="s">
        <v>19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0.38619999999999999</v>
      </c>
      <c r="C49" s="41">
        <f t="shared" ref="C49:I49" si="38">IF(C48=100%,C48,IF(C48&gt;=70%,C48+1%,IF(C48&gt;=58%,C48+2%,C48+((60%-C48)/5))))</f>
        <v>0.4375</v>
      </c>
      <c r="D49" s="41">
        <f t="shared" si="38"/>
        <v>0.56000000000000005</v>
      </c>
      <c r="E49" s="53" t="s">
        <v>19</v>
      </c>
      <c r="F49" s="53" t="s">
        <v>19</v>
      </c>
      <c r="G49" s="53" t="s">
        <v>19</v>
      </c>
      <c r="H49" s="53" t="s">
        <v>19</v>
      </c>
      <c r="I49" s="41">
        <f t="shared" si="38"/>
        <v>0.375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53" t="s">
        <v>19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0.43964999999999999</v>
      </c>
      <c r="C50" s="17">
        <f t="shared" ref="C50:I50" si="40">IF(C49=100%,C49,IF(C49&gt;=70%,C49+1%,IF(C49&gt;=58%,C49+2%,C49+((60%-C49)/4))))</f>
        <v>0.47812500000000002</v>
      </c>
      <c r="D50" s="17">
        <f t="shared" si="40"/>
        <v>0.57000000000000006</v>
      </c>
      <c r="E50" s="51" t="s">
        <v>19</v>
      </c>
      <c r="F50" s="51" t="s">
        <v>19</v>
      </c>
      <c r="G50" s="51" t="s">
        <v>19</v>
      </c>
      <c r="H50" s="51" t="s">
        <v>19</v>
      </c>
      <c r="I50" s="17">
        <f t="shared" si="40"/>
        <v>0.43125000000000002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51" t="s">
        <v>19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0.49309999999999998</v>
      </c>
      <c r="C51" s="41">
        <f t="shared" ref="C51:I51" si="42">IF(C50=100%,C50,IF(C50&gt;=70%,C50+1%,IF(C50&gt;=58%,C50+2%,C50+((60%-C50)/3))))</f>
        <v>0.51875000000000004</v>
      </c>
      <c r="D51" s="41">
        <f t="shared" si="42"/>
        <v>0.58000000000000007</v>
      </c>
      <c r="E51" s="53" t="s">
        <v>19</v>
      </c>
      <c r="F51" s="53" t="s">
        <v>19</v>
      </c>
      <c r="G51" s="53" t="s">
        <v>19</v>
      </c>
      <c r="H51" s="53" t="s">
        <v>19</v>
      </c>
      <c r="I51" s="41">
        <f t="shared" si="42"/>
        <v>0.48749999999999999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53" t="s">
        <v>19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0.54654999999999998</v>
      </c>
      <c r="C52" s="17">
        <f t="shared" ref="C52:I52" si="44">IF(C51=100%,C51,IF(C51&gt;=70%,C51+1%,IF(C51&gt;=58%,C51+2%,C51+((60%-C51)/2))))</f>
        <v>0.55937499999999996</v>
      </c>
      <c r="D52" s="17">
        <f t="shared" si="44"/>
        <v>0.60000000000000009</v>
      </c>
      <c r="E52" s="51" t="s">
        <v>19</v>
      </c>
      <c r="F52" s="51" t="s">
        <v>19</v>
      </c>
      <c r="G52" s="51" t="s">
        <v>19</v>
      </c>
      <c r="H52" s="51" t="s">
        <v>19</v>
      </c>
      <c r="I52" s="17">
        <f t="shared" si="44"/>
        <v>0.54374999999999996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51" t="s">
        <v>19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53" t="s">
        <v>19</v>
      </c>
      <c r="F53" s="53" t="s">
        <v>19</v>
      </c>
      <c r="G53" s="53" t="s">
        <v>19</v>
      </c>
      <c r="H53" s="53" t="s">
        <v>19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53" t="s">
        <v>19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Jordan, Chelsea A</cp:lastModifiedBy>
  <cp:revision/>
  <dcterms:created xsi:type="dcterms:W3CDTF">2022-08-31T19:47:17Z</dcterms:created>
  <dcterms:modified xsi:type="dcterms:W3CDTF">2022-09-14T16:11:56Z</dcterms:modified>
  <cp:category/>
  <cp:contentStatus/>
</cp:coreProperties>
</file>